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G7" i="1" l="1"/>
  <c r="E20" i="1"/>
  <c r="G26" i="1" l="1"/>
  <c r="G25" i="1" s="1"/>
  <c r="I20" i="1"/>
  <c r="I11" i="1"/>
  <c r="G11" i="1"/>
  <c r="E11" i="1"/>
  <c r="I9" i="1"/>
  <c r="G9" i="1"/>
  <c r="G8" i="1" s="1"/>
  <c r="E9" i="1"/>
  <c r="I8" i="1"/>
  <c r="I7" i="1" s="1"/>
  <c r="E8" i="1"/>
  <c r="E7" i="1" s="1"/>
  <c r="A6" i="1"/>
  <c r="I4" i="1"/>
  <c r="G4" i="1"/>
  <c r="E4" i="1"/>
  <c r="D4" i="1"/>
  <c r="B4" i="1"/>
  <c r="E3" i="1"/>
</calcChain>
</file>

<file path=xl/sharedStrings.xml><?xml version="1.0" encoding="utf-8"?>
<sst xmlns="http://schemas.openxmlformats.org/spreadsheetml/2006/main" count="59" uniqueCount="55">
  <si>
    <t>Планируемая реализация племенными организациями субъекта племенного молодняка крупного рогатого скота, свиней и овец в третьем квартале  2022 года</t>
  </si>
  <si>
    <t>№ п/п</t>
  </si>
  <si>
    <t>СУБЪЕКТ РОССИЙСКОЙ ФЕДЕРАЦИИ</t>
  </si>
  <si>
    <t>ФИО руководителя</t>
  </si>
  <si>
    <t>голов</t>
  </si>
  <si>
    <t>стоимость 1 кг живого веса, руб.</t>
  </si>
  <si>
    <t>КРУПНЫЙ РОГАТЫЙ СКОТ, всего</t>
  </si>
  <si>
    <t>МОЛОЧНЫЙ, всего</t>
  </si>
  <si>
    <t>ГОЛШТИНСКАЯ, всего</t>
  </si>
  <si>
    <t>ООО "Агрофирма Мяском"</t>
  </si>
  <si>
    <t>Желаннова Светлана Александровна</t>
  </si>
  <si>
    <t>8(83149)5-95-03</t>
  </si>
  <si>
    <t>ЧЕРНО-ПЁСТРАЯ, всего</t>
  </si>
  <si>
    <t>ООО "Шатовка"</t>
  </si>
  <si>
    <t>Николаев Андрей Владимирович</t>
  </si>
  <si>
    <t>8-(831)-70-41-125</t>
  </si>
  <si>
    <t>СПК "Дубенский"</t>
  </si>
  <si>
    <t>Рыбин Николай Иванович</t>
  </si>
  <si>
    <t>8(83140) 4-63-49</t>
  </si>
  <si>
    <t>ОАО "Агрофирма "Сеймовская"</t>
  </si>
  <si>
    <t xml:space="preserve">Седов Леонид Константинович  </t>
  </si>
  <si>
    <t>колхоз "Красный маяк"</t>
  </si>
  <si>
    <t xml:space="preserve">Рязанов Николай Леонтьевич </t>
  </si>
  <si>
    <t>8(83161)2-98-55</t>
  </si>
  <si>
    <t>СПК колхоз им. Куйбышева</t>
  </si>
  <si>
    <t xml:space="preserve">Кочетов Евгений Васильевич     </t>
  </si>
  <si>
    <t>8(83161) 4-36-08</t>
  </si>
  <si>
    <t>АО "АПК Мир"</t>
  </si>
  <si>
    <t>Кайнов Сергей Владимирович</t>
  </si>
  <si>
    <t>8(950)358-36-96</t>
  </si>
  <si>
    <t>АО"Ильино-Заборское"</t>
  </si>
  <si>
    <t>Степанов Алексей Владимирович</t>
  </si>
  <si>
    <t>8(953)415-61-85</t>
  </si>
  <si>
    <t>ООО "Им.Горького"</t>
  </si>
  <si>
    <t xml:space="preserve">Рыбаков Сергей Борисович </t>
  </si>
  <si>
    <t xml:space="preserve"> 8 (951) 915-40-31   </t>
  </si>
  <si>
    <t>185 000 руб. за голову</t>
  </si>
  <si>
    <t>БУРАЯ ШВИЦКАЯ, всего</t>
  </si>
  <si>
    <t>ООО"П.З.Б-Мурашкинский"</t>
  </si>
  <si>
    <t xml:space="preserve">Бобровских Сергей Иванович  </t>
  </si>
  <si>
    <t>8(951)910-85-15</t>
  </si>
  <si>
    <t>ООО "Меридиан-Голяткино"</t>
  </si>
  <si>
    <t>Баранов Николай Иванович</t>
  </si>
  <si>
    <t>8(904)787-15-45</t>
  </si>
  <si>
    <t>ООО ПСХ " Надежда"</t>
  </si>
  <si>
    <t xml:space="preserve">Шамилов Давид Муразович </t>
  </si>
  <si>
    <t>8(930)804-00-01</t>
  </si>
  <si>
    <t>ОАО Плодопитомник</t>
  </si>
  <si>
    <t>Закревская Марина Владимировна</t>
  </si>
  <si>
    <t>8-930-701-00-77</t>
  </si>
  <si>
    <t>МЯСНОЙ, всего</t>
  </si>
  <si>
    <t>ГЕРЕФОРДСКАЯ, всего</t>
  </si>
  <si>
    <t>ООО "Союз"</t>
  </si>
  <si>
    <t>Голубев Сергей Михайлович</t>
  </si>
  <si>
    <t>8-905-010-86-08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</si>
</sst>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0" borderId="2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1" fillId="0" borderId="2" xfId="2" applyFill="1" applyBorder="1"/>
    <xf numFmtId="0" fontId="3" fillId="0" borderId="6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0" fillId="0" borderId="0" xfId="0" applyFill="1"/>
    <xf numFmtId="0" fontId="3" fillId="0" borderId="2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8" sqref="E8"/>
    </sheetView>
  </sheetViews>
  <sheetFormatPr defaultRowHeight="15" x14ac:dyDescent="0.25"/>
  <cols>
    <col min="1" max="1" width="4.140625" customWidth="1"/>
    <col min="2" max="2" width="29" customWidth="1"/>
    <col min="3" max="3" width="18" customWidth="1"/>
    <col min="4" max="4" width="20.42578125" customWidth="1"/>
    <col min="5" max="5" width="12.5703125" customWidth="1"/>
    <col min="6" max="6" width="15" customWidth="1"/>
    <col min="7" max="7" width="8.5703125" customWidth="1"/>
    <col min="8" max="8" width="9" customWidth="1"/>
    <col min="9" max="9" width="8.5703125" customWidth="1"/>
    <col min="10" max="10" width="1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3" t="s">
        <v>1</v>
      </c>
      <c r="B3" s="3" t="s">
        <v>2</v>
      </c>
      <c r="C3" s="3"/>
      <c r="D3" s="3"/>
      <c r="E3" s="3" t="str">
        <f>UPPER("Планируемое к реализации поголовье")</f>
        <v>ПЛАНИРУЕМОЕ К РЕАЛИЗАЦИИ ПОГОЛОВЬЕ</v>
      </c>
      <c r="F3" s="3"/>
      <c r="G3" s="3"/>
      <c r="H3" s="3"/>
      <c r="I3" s="3"/>
      <c r="J3" s="3"/>
    </row>
    <row r="4" spans="1:10" ht="15.75" x14ac:dyDescent="0.25">
      <c r="A4" s="3"/>
      <c r="B4" s="3" t="str">
        <f>UPPER("Наименование организации")</f>
        <v>НАИМЕНОВАНИЕ ОРГАНИЗАЦИИ</v>
      </c>
      <c r="C4" s="3" t="s">
        <v>3</v>
      </c>
      <c r="D4" s="3" t="str">
        <f>UPPER("Контактный телефон организации")</f>
        <v>КОНТАКТНЫЙ ТЕЛЕФОН ОРГАНИЗАЦИИ</v>
      </c>
      <c r="E4" s="3" t="str">
        <f>UPPER("Нетели")</f>
        <v>НЕТЕЛИ</v>
      </c>
      <c r="F4" s="3"/>
      <c r="G4" s="3" t="str">
        <f>UPPER("Телки/ярки/свинки")</f>
        <v>ТЕЛКИ/ЯРКИ/СВИНКИ</v>
      </c>
      <c r="H4" s="3"/>
      <c r="I4" s="3" t="str">
        <f>UPPER("Бычки/Баранчики/хрячки")</f>
        <v>БЫЧКИ/БАРАНЧИКИ/ХРЯЧКИ</v>
      </c>
      <c r="J4" s="3"/>
    </row>
    <row r="5" spans="1:10" ht="78.75" x14ac:dyDescent="0.25">
      <c r="A5" s="3"/>
      <c r="B5" s="3"/>
      <c r="C5" s="3"/>
      <c r="D5" s="3"/>
      <c r="E5" s="4" t="s">
        <v>4</v>
      </c>
      <c r="F5" s="4" t="s">
        <v>5</v>
      </c>
      <c r="G5" s="4" t="s">
        <v>4</v>
      </c>
      <c r="H5" s="4" t="s">
        <v>5</v>
      </c>
      <c r="I5" s="4" t="s">
        <v>4</v>
      </c>
      <c r="J5" s="4" t="s">
        <v>5</v>
      </c>
    </row>
    <row r="6" spans="1:10" ht="15.75" x14ac:dyDescent="0.25">
      <c r="A6" s="5" t="str">
        <f>UPPER("Нижегородская область")</f>
        <v>НИЖЕГОРОДСКАЯ ОБЛАСТЬ</v>
      </c>
      <c r="B6" s="5"/>
      <c r="C6" s="5"/>
      <c r="D6" s="5"/>
      <c r="E6" s="6"/>
      <c r="F6" s="6"/>
      <c r="G6" s="6"/>
      <c r="H6" s="6"/>
      <c r="I6" s="6"/>
      <c r="J6" s="6"/>
    </row>
    <row r="7" spans="1:10" ht="15.75" x14ac:dyDescent="0.25">
      <c r="A7" s="5" t="s">
        <v>6</v>
      </c>
      <c r="B7" s="5"/>
      <c r="C7" s="5"/>
      <c r="D7" s="5"/>
      <c r="E7" s="7">
        <f>(E8+E25)</f>
        <v>341</v>
      </c>
      <c r="F7" s="7"/>
      <c r="G7" s="7">
        <f>(G8+G25)</f>
        <v>555</v>
      </c>
      <c r="H7" s="7"/>
      <c r="I7" s="7">
        <f>(I8+I25)</f>
        <v>0</v>
      </c>
      <c r="J7" s="7"/>
    </row>
    <row r="8" spans="1:10" ht="15.75" x14ac:dyDescent="0.25">
      <c r="A8" s="8" t="s">
        <v>7</v>
      </c>
      <c r="B8" s="8"/>
      <c r="C8" s="8"/>
      <c r="D8" s="8"/>
      <c r="E8" s="9">
        <f>E11+E20+E9</f>
        <v>341</v>
      </c>
      <c r="F8" s="9"/>
      <c r="G8" s="9">
        <f>G11+G20+G9</f>
        <v>341</v>
      </c>
      <c r="H8" s="9"/>
      <c r="I8" s="9">
        <f>I11+I20+I9</f>
        <v>0</v>
      </c>
      <c r="J8" s="9"/>
    </row>
    <row r="9" spans="1:10" ht="15.75" x14ac:dyDescent="0.25">
      <c r="A9" s="10" t="s">
        <v>8</v>
      </c>
      <c r="B9" s="11"/>
      <c r="C9" s="11"/>
      <c r="D9" s="12"/>
      <c r="E9" s="9">
        <f>SUM(E10)</f>
        <v>0</v>
      </c>
      <c r="F9" s="9"/>
      <c r="G9" s="9">
        <f>SUM(G10)</f>
        <v>90</v>
      </c>
      <c r="H9" s="9"/>
      <c r="I9" s="9">
        <f>SUM(I10)</f>
        <v>0</v>
      </c>
      <c r="J9" s="9"/>
    </row>
    <row r="10" spans="1:10" ht="47.25" x14ac:dyDescent="0.25">
      <c r="A10" s="13">
        <v>1</v>
      </c>
      <c r="B10" s="14" t="s">
        <v>9</v>
      </c>
      <c r="C10" s="15" t="s">
        <v>10</v>
      </c>
      <c r="D10" s="16" t="s">
        <v>11</v>
      </c>
      <c r="E10" s="17"/>
      <c r="F10" s="17"/>
      <c r="G10" s="18">
        <v>90</v>
      </c>
      <c r="H10" s="18">
        <v>350</v>
      </c>
      <c r="I10" s="17"/>
      <c r="J10" s="17"/>
    </row>
    <row r="11" spans="1:10" ht="15.75" x14ac:dyDescent="0.25">
      <c r="A11" s="19" t="s">
        <v>12</v>
      </c>
      <c r="B11" s="20"/>
      <c r="C11" s="20"/>
      <c r="D11" s="21"/>
      <c r="E11" s="22">
        <f>SUM(E12:E19)</f>
        <v>228</v>
      </c>
      <c r="F11" s="22"/>
      <c r="G11" s="22">
        <f>SUM(G12:G19)</f>
        <v>251</v>
      </c>
      <c r="H11" s="22"/>
      <c r="I11" s="22">
        <f>SUM(I12:I19)</f>
        <v>0</v>
      </c>
      <c r="J11" s="22"/>
    </row>
    <row r="12" spans="1:10" s="42" customFormat="1" ht="47.25" x14ac:dyDescent="0.25">
      <c r="A12" s="13">
        <v>1</v>
      </c>
      <c r="B12" s="14" t="s">
        <v>13</v>
      </c>
      <c r="C12" s="23" t="s">
        <v>14</v>
      </c>
      <c r="D12" s="24" t="s">
        <v>15</v>
      </c>
      <c r="E12" s="25"/>
      <c r="F12" s="25"/>
      <c r="G12" s="18">
        <v>98</v>
      </c>
      <c r="H12" s="18">
        <v>290</v>
      </c>
      <c r="I12" s="24"/>
      <c r="J12" s="26"/>
    </row>
    <row r="13" spans="1:10" s="42" customFormat="1" ht="31.5" x14ac:dyDescent="0.25">
      <c r="A13" s="13">
        <v>2</v>
      </c>
      <c r="B13" s="14" t="s">
        <v>16</v>
      </c>
      <c r="C13" s="23" t="s">
        <v>17</v>
      </c>
      <c r="D13" s="27" t="s">
        <v>18</v>
      </c>
      <c r="E13" s="25"/>
      <c r="F13" s="25"/>
      <c r="G13" s="18">
        <v>133</v>
      </c>
      <c r="H13" s="18">
        <v>300</v>
      </c>
      <c r="I13" s="24"/>
      <c r="J13" s="26"/>
    </row>
    <row r="14" spans="1:10" s="42" customFormat="1" ht="31.5" x14ac:dyDescent="0.25">
      <c r="A14" s="13">
        <v>3</v>
      </c>
      <c r="B14" s="14" t="s">
        <v>19</v>
      </c>
      <c r="C14" s="23" t="s">
        <v>20</v>
      </c>
      <c r="D14" s="16">
        <v>8313641238</v>
      </c>
      <c r="E14" s="18">
        <v>13</v>
      </c>
      <c r="F14" s="18">
        <v>310</v>
      </c>
      <c r="G14" s="18">
        <v>20</v>
      </c>
      <c r="H14" s="18">
        <v>280</v>
      </c>
      <c r="I14" s="18"/>
      <c r="J14" s="18"/>
    </row>
    <row r="15" spans="1:10" s="42" customFormat="1" ht="31.5" x14ac:dyDescent="0.25">
      <c r="A15" s="13">
        <v>4</v>
      </c>
      <c r="B15" s="23" t="s">
        <v>21</v>
      </c>
      <c r="C15" s="23" t="s">
        <v>22</v>
      </c>
      <c r="D15" s="24" t="s">
        <v>23</v>
      </c>
      <c r="E15" s="24">
        <v>20</v>
      </c>
      <c r="F15" s="24">
        <v>320</v>
      </c>
      <c r="G15" s="28"/>
      <c r="H15" s="28"/>
      <c r="I15" s="24"/>
      <c r="J15" s="26"/>
    </row>
    <row r="16" spans="1:10" s="42" customFormat="1" ht="47.25" x14ac:dyDescent="0.25">
      <c r="A16" s="13">
        <v>5</v>
      </c>
      <c r="B16" s="29" t="s">
        <v>24</v>
      </c>
      <c r="C16" s="29" t="s">
        <v>25</v>
      </c>
      <c r="D16" s="18" t="s">
        <v>26</v>
      </c>
      <c r="E16" s="18">
        <v>35</v>
      </c>
      <c r="F16" s="18">
        <v>340</v>
      </c>
      <c r="G16" s="18"/>
      <c r="H16" s="18"/>
      <c r="I16" s="18"/>
      <c r="J16" s="18"/>
    </row>
    <row r="17" spans="1:10" ht="31.5" x14ac:dyDescent="0.25">
      <c r="A17" s="13">
        <v>6</v>
      </c>
      <c r="B17" s="23" t="s">
        <v>27</v>
      </c>
      <c r="C17" s="23" t="s">
        <v>28</v>
      </c>
      <c r="D17" s="24" t="s">
        <v>29</v>
      </c>
      <c r="E17" s="25">
        <v>30</v>
      </c>
      <c r="F17" s="25">
        <v>340</v>
      </c>
      <c r="G17" s="27"/>
      <c r="H17" s="27"/>
      <c r="I17" s="24"/>
      <c r="J17" s="24"/>
    </row>
    <row r="18" spans="1:10" ht="47.25" x14ac:dyDescent="0.25">
      <c r="A18" s="13">
        <v>7</v>
      </c>
      <c r="B18" s="29" t="s">
        <v>30</v>
      </c>
      <c r="C18" s="29" t="s">
        <v>31</v>
      </c>
      <c r="D18" s="18" t="s">
        <v>32</v>
      </c>
      <c r="E18" s="18">
        <v>30</v>
      </c>
      <c r="F18" s="18">
        <v>320</v>
      </c>
      <c r="G18" s="18"/>
      <c r="H18" s="18"/>
      <c r="I18" s="18"/>
      <c r="J18" s="18"/>
    </row>
    <row r="19" spans="1:10" ht="31.5" x14ac:dyDescent="0.25">
      <c r="A19" s="13">
        <v>8</v>
      </c>
      <c r="B19" s="30" t="s">
        <v>33</v>
      </c>
      <c r="C19" s="30" t="s">
        <v>34</v>
      </c>
      <c r="D19" s="16" t="s">
        <v>35</v>
      </c>
      <c r="E19" s="18">
        <v>100</v>
      </c>
      <c r="F19" s="18" t="s">
        <v>36</v>
      </c>
      <c r="G19" s="18"/>
      <c r="H19" s="18"/>
      <c r="I19" s="18"/>
      <c r="J19" s="18"/>
    </row>
    <row r="20" spans="1:10" ht="15.75" x14ac:dyDescent="0.25">
      <c r="A20" s="31" t="s">
        <v>37</v>
      </c>
      <c r="B20" s="32"/>
      <c r="C20" s="32"/>
      <c r="D20" s="33"/>
      <c r="E20" s="34">
        <f>SUM(E21:E24)</f>
        <v>113</v>
      </c>
      <c r="F20" s="34"/>
      <c r="G20" s="34"/>
      <c r="H20" s="34"/>
      <c r="I20" s="34">
        <f>SUM(I21)</f>
        <v>0</v>
      </c>
      <c r="J20" s="34"/>
    </row>
    <row r="21" spans="1:10" ht="47.25" x14ac:dyDescent="0.25">
      <c r="A21" s="13">
        <v>1</v>
      </c>
      <c r="B21" s="29" t="s">
        <v>38</v>
      </c>
      <c r="C21" s="35" t="s">
        <v>39</v>
      </c>
      <c r="D21" s="18" t="s">
        <v>40</v>
      </c>
      <c r="E21" s="13">
        <v>30</v>
      </c>
      <c r="F21" s="13">
        <v>380</v>
      </c>
      <c r="G21" s="18"/>
      <c r="H21" s="18"/>
      <c r="I21" s="13"/>
      <c r="J21" s="13"/>
    </row>
    <row r="22" spans="1:10" ht="47.25" x14ac:dyDescent="0.25">
      <c r="A22" s="13">
        <v>2</v>
      </c>
      <c r="B22" s="41" t="s">
        <v>41</v>
      </c>
      <c r="C22" s="35" t="s">
        <v>42</v>
      </c>
      <c r="D22" s="18" t="s">
        <v>43</v>
      </c>
      <c r="E22" s="13">
        <v>30</v>
      </c>
      <c r="F22" s="13">
        <v>320</v>
      </c>
      <c r="G22" s="18"/>
      <c r="H22" s="18"/>
      <c r="I22" s="13"/>
      <c r="J22" s="13"/>
    </row>
    <row r="23" spans="1:10" ht="31.5" x14ac:dyDescent="0.25">
      <c r="A23" s="36">
        <v>3</v>
      </c>
      <c r="B23" s="41" t="s">
        <v>44</v>
      </c>
      <c r="C23" s="37" t="s">
        <v>45</v>
      </c>
      <c r="D23" s="38" t="s">
        <v>46</v>
      </c>
      <c r="E23" s="13">
        <v>15</v>
      </c>
      <c r="F23" s="13">
        <v>320</v>
      </c>
      <c r="G23" s="18"/>
      <c r="H23" s="18"/>
      <c r="I23" s="13"/>
      <c r="J23" s="13"/>
    </row>
    <row r="24" spans="1:10" ht="47.25" x14ac:dyDescent="0.25">
      <c r="A24" s="13">
        <v>4</v>
      </c>
      <c r="B24" s="41" t="s">
        <v>47</v>
      </c>
      <c r="C24" s="35" t="s">
        <v>48</v>
      </c>
      <c r="D24" s="18" t="s">
        <v>49</v>
      </c>
      <c r="E24" s="13">
        <v>38</v>
      </c>
      <c r="F24" s="13">
        <v>400</v>
      </c>
      <c r="G24" s="18"/>
      <c r="H24" s="18"/>
      <c r="I24" s="13"/>
      <c r="J24" s="13"/>
    </row>
    <row r="25" spans="1:10" ht="15.75" x14ac:dyDescent="0.25">
      <c r="A25" s="39" t="s">
        <v>50</v>
      </c>
      <c r="B25" s="39"/>
      <c r="C25" s="39"/>
      <c r="D25" s="39"/>
      <c r="E25" s="40"/>
      <c r="F25" s="40"/>
      <c r="G25" s="40">
        <f>G26+G28</f>
        <v>214</v>
      </c>
      <c r="H25" s="40"/>
      <c r="I25" s="40">
        <v>0</v>
      </c>
      <c r="J25" s="40"/>
    </row>
    <row r="26" spans="1:10" ht="15.75" x14ac:dyDescent="0.25">
      <c r="A26" s="39" t="s">
        <v>51</v>
      </c>
      <c r="B26" s="39"/>
      <c r="C26" s="39"/>
      <c r="D26" s="39"/>
      <c r="E26" s="40"/>
      <c r="F26" s="40"/>
      <c r="G26" s="40">
        <f>SUM(G27:G27)</f>
        <v>214</v>
      </c>
      <c r="H26" s="40"/>
      <c r="I26" s="40">
        <v>0</v>
      </c>
      <c r="J26" s="40"/>
    </row>
    <row r="27" spans="1:10" ht="31.5" x14ac:dyDescent="0.25">
      <c r="A27" s="43">
        <v>1</v>
      </c>
      <c r="B27" s="35" t="s">
        <v>52</v>
      </c>
      <c r="C27" s="18" t="s">
        <v>53</v>
      </c>
      <c r="D27" s="13" t="s">
        <v>54</v>
      </c>
      <c r="E27" s="13"/>
      <c r="F27" s="13"/>
      <c r="G27" s="13">
        <v>214</v>
      </c>
      <c r="H27" s="13">
        <v>350</v>
      </c>
      <c r="I27" s="13"/>
      <c r="J27" s="13"/>
    </row>
  </sheetData>
  <mergeCells count="17">
    <mergeCell ref="A26:D26"/>
    <mergeCell ref="A6:D6"/>
    <mergeCell ref="A7:D7"/>
    <mergeCell ref="A8:D8"/>
    <mergeCell ref="A11:D11"/>
    <mergeCell ref="A20:D20"/>
    <mergeCell ref="A25:D25"/>
    <mergeCell ref="A1:J2"/>
    <mergeCell ref="A3:A5"/>
    <mergeCell ref="B3:D3"/>
    <mergeCell ref="E3:J3"/>
    <mergeCell ref="B4:B5"/>
    <mergeCell ref="C4:C5"/>
    <mergeCell ref="D4:D5"/>
    <mergeCell ref="E4:F4"/>
    <mergeCell ref="G4:H4"/>
    <mergeCell ref="I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2022-07-19T12:37:01Z</dcterms:modified>
</cp:coreProperties>
</file>